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palveluto365-my.sharepoint.com/personal/miikka_ihalainen_op_fi/Documents/"/>
    </mc:Choice>
  </mc:AlternateContent>
  <xr:revisionPtr revIDLastSave="183" documentId="8_{0371ADA3-1DF5-BD4F-BF3E-45F88C0E24EB}" xr6:coauthVersionLast="46" xr6:coauthVersionMax="46" xr10:uidLastSave="{B019D51B-8A9F-D14B-9AF8-23B70B00267E}"/>
  <bookViews>
    <workbookView xWindow="3640" yWindow="500" windowWidth="24060" windowHeight="16100" xr2:uid="{E2A9A44E-3495-DF40-BC7C-BE6BED20638C}"/>
  </bookViews>
  <sheets>
    <sheet name="Ajopäiväkirja 2021" sheetId="1" r:id="rId1"/>
    <sheet name="Ajopäiväkirja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J16" i="2"/>
  <c r="K16" i="2"/>
  <c r="L16" i="2" s="1"/>
  <c r="G19" i="2"/>
  <c r="J19" i="2"/>
  <c r="K19" i="2"/>
  <c r="L19" i="2" s="1"/>
  <c r="G20" i="2"/>
  <c r="J20" i="2"/>
  <c r="K20" i="2"/>
  <c r="L20" i="2" s="1"/>
  <c r="G21" i="2"/>
  <c r="J21" i="2"/>
  <c r="K21" i="2"/>
  <c r="L21" i="2" s="1"/>
  <c r="G22" i="2"/>
  <c r="J22" i="2"/>
  <c r="K22" i="2"/>
  <c r="L22" i="2"/>
  <c r="M22" i="2"/>
  <c r="G30" i="2"/>
  <c r="K29" i="2"/>
  <c r="L29" i="2" s="1"/>
  <c r="J29" i="2"/>
  <c r="G29" i="2"/>
  <c r="K28" i="2"/>
  <c r="L28" i="2" s="1"/>
  <c r="J28" i="2"/>
  <c r="G28" i="2"/>
  <c r="K27" i="2"/>
  <c r="M27" i="2" s="1"/>
  <c r="J27" i="2"/>
  <c r="G27" i="2"/>
  <c r="L26" i="2"/>
  <c r="K26" i="2"/>
  <c r="M26" i="2" s="1"/>
  <c r="J26" i="2"/>
  <c r="G26" i="2"/>
  <c r="K25" i="2"/>
  <c r="M25" i="2" s="1"/>
  <c r="J25" i="2"/>
  <c r="G25" i="2"/>
  <c r="K24" i="2"/>
  <c r="M24" i="2" s="1"/>
  <c r="J24" i="2"/>
  <c r="G24" i="2"/>
  <c r="K23" i="2"/>
  <c r="M23" i="2" s="1"/>
  <c r="J23" i="2"/>
  <c r="G23" i="2"/>
  <c r="L18" i="2"/>
  <c r="K18" i="2"/>
  <c r="M18" i="2" s="1"/>
  <c r="J18" i="2"/>
  <c r="G18" i="2"/>
  <c r="K17" i="2"/>
  <c r="M17" i="2" s="1"/>
  <c r="J17" i="2"/>
  <c r="G17" i="2"/>
  <c r="K15" i="2"/>
  <c r="M15" i="2" s="1"/>
  <c r="J15" i="2"/>
  <c r="G15" i="2"/>
  <c r="K14" i="2"/>
  <c r="M14" i="2" s="1"/>
  <c r="J14" i="2"/>
  <c r="G14" i="2"/>
  <c r="K13" i="2"/>
  <c r="L13" i="2" s="1"/>
  <c r="J13" i="2"/>
  <c r="G13" i="2"/>
  <c r="K12" i="2"/>
  <c r="M12" i="2" s="1"/>
  <c r="J12" i="2"/>
  <c r="G12" i="2"/>
  <c r="K11" i="2"/>
  <c r="L11" i="2" s="1"/>
  <c r="J11" i="2"/>
  <c r="G11" i="2"/>
  <c r="K10" i="2"/>
  <c r="M10" i="2" s="1"/>
  <c r="J10" i="2"/>
  <c r="G10" i="2"/>
  <c r="K9" i="2"/>
  <c r="M9" i="2" s="1"/>
  <c r="J9" i="2"/>
  <c r="G9" i="2"/>
  <c r="G31" i="2" s="1"/>
  <c r="M32" i="1"/>
  <c r="M30" i="1"/>
  <c r="L9" i="1"/>
  <c r="L30" i="1"/>
  <c r="L10" i="1"/>
  <c r="G29" i="1"/>
  <c r="M28" i="2" l="1"/>
  <c r="L17" i="2"/>
  <c r="L25" i="2"/>
  <c r="M16" i="2"/>
  <c r="M11" i="2"/>
  <c r="L12" i="2"/>
  <c r="M21" i="2"/>
  <c r="M19" i="2"/>
  <c r="M20" i="2"/>
  <c r="L9" i="2"/>
  <c r="M31" i="2"/>
  <c r="G34" i="2"/>
  <c r="G32" i="2"/>
  <c r="M29" i="2"/>
  <c r="L23" i="2"/>
  <c r="L14" i="2"/>
  <c r="L10" i="2"/>
  <c r="M13" i="2"/>
  <c r="L27" i="2"/>
  <c r="L15" i="2"/>
  <c r="L24" i="2"/>
  <c r="L31" i="2" l="1"/>
  <c r="M33" i="2" s="1"/>
  <c r="K9" i="1"/>
  <c r="K10" i="1"/>
  <c r="M10" i="1" s="1"/>
  <c r="K11" i="1"/>
  <c r="M11" i="1" s="1"/>
  <c r="K12" i="1"/>
  <c r="M12" i="1" s="1"/>
  <c r="K13" i="1"/>
  <c r="M13" i="1" s="1"/>
  <c r="K14" i="1"/>
  <c r="L14" i="1" s="1"/>
  <c r="K15" i="1"/>
  <c r="L15" i="1" s="1"/>
  <c r="K16" i="1"/>
  <c r="L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L22" i="1" s="1"/>
  <c r="K23" i="1"/>
  <c r="L23" i="1" s="1"/>
  <c r="K24" i="1"/>
  <c r="L24" i="1" s="1"/>
  <c r="K25" i="1"/>
  <c r="M25" i="1" s="1"/>
  <c r="K26" i="1"/>
  <c r="M26" i="1" s="1"/>
  <c r="K27" i="1"/>
  <c r="M27" i="1" s="1"/>
  <c r="K28" i="1"/>
  <c r="M28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G9" i="1"/>
  <c r="G10" i="1"/>
  <c r="G30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3" i="1" l="1"/>
  <c r="G31" i="1"/>
  <c r="L21" i="1"/>
  <c r="L13" i="1"/>
  <c r="M24" i="1"/>
  <c r="M16" i="1"/>
  <c r="L28" i="1"/>
  <c r="L20" i="1"/>
  <c r="L12" i="1"/>
  <c r="M23" i="1"/>
  <c r="M15" i="1"/>
  <c r="L27" i="1"/>
  <c r="L19" i="1"/>
  <c r="L11" i="1"/>
  <c r="M22" i="1"/>
  <c r="M14" i="1"/>
  <c r="L26" i="1"/>
  <c r="L18" i="1"/>
  <c r="L25" i="1"/>
  <c r="L17" i="1"/>
  <c r="M9" i="1"/>
</calcChain>
</file>

<file path=xl/sharedStrings.xml><?xml version="1.0" encoding="utf-8"?>
<sst xmlns="http://schemas.openxmlformats.org/spreadsheetml/2006/main" count="61" uniqueCount="31">
  <si>
    <t>Sarake10</t>
  </si>
  <si>
    <t>Pvm</t>
  </si>
  <si>
    <t>Ajon alkamis- ja päättymispaikka</t>
  </si>
  <si>
    <t>Ajon tarkoitus</t>
  </si>
  <si>
    <t>alussa</t>
  </si>
  <si>
    <t>lopussa</t>
  </si>
  <si>
    <t>Työajot</t>
  </si>
  <si>
    <t>alku</t>
  </si>
  <si>
    <t>loppu</t>
  </si>
  <si>
    <t>kesto</t>
  </si>
  <si>
    <t>koko</t>
  </si>
  <si>
    <t>puoli</t>
  </si>
  <si>
    <t>Päiväraha (kpl)</t>
  </si>
  <si>
    <t>Mittarilukema (km)</t>
  </si>
  <si>
    <t>Kello</t>
  </si>
  <si>
    <t>Ajopäiväkirja</t>
  </si>
  <si>
    <t>Ajoneuvon kokonaismittarilukema</t>
  </si>
  <si>
    <t>Vuoden alussa tai käyttöönottopvm</t>
  </si>
  <si>
    <t>Vuoden lopussa</t>
  </si>
  <si>
    <t>Ajoneuvon rekisterinumero</t>
  </si>
  <si>
    <t>ABC-123</t>
  </si>
  <si>
    <t>Olli OP Kevytyrittäjä 1234567-8</t>
  </si>
  <si>
    <t>Kokonaisajokilometrit</t>
  </si>
  <si>
    <t>Yritysajoja yhteensä</t>
  </si>
  <si>
    <t>Yritysajojen osuus %</t>
  </si>
  <si>
    <t>Km-korvaus €/km</t>
  </si>
  <si>
    <t>Km-korvaus euroina</t>
  </si>
  <si>
    <t>Päivärahoja yhteensä</t>
  </si>
  <si>
    <t>Päiväraha 2021</t>
  </si>
  <si>
    <t>Työajo asiakkaan luokse</t>
  </si>
  <si>
    <t>Koti - Asiakasyritys - Koti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</si>
</sst>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44" fontId="6" fillId="0" borderId="0" xfId="1" applyFont="1" applyAlignment="1">
      <alignment horizontal="right"/>
    </xf>
    <xf numFmtId="44" fontId="6" fillId="0" borderId="0" xfId="0" applyNumberFormat="1" applyFont="1" applyAlignment="1">
      <alignment horizontal="right"/>
    </xf>
    <xf numFmtId="44" fontId="3" fillId="0" borderId="0" xfId="1" applyFont="1" applyAlignment="1">
      <alignment horizontal="center"/>
    </xf>
    <xf numFmtId="44" fontId="6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9" fontId="6" fillId="0" borderId="0" xfId="2" applyFont="1" applyAlignment="1">
      <alignment horizontal="right"/>
    </xf>
  </cellXfs>
  <cellStyles count="3">
    <cellStyle name="Normaali" xfId="0" builtinId="0"/>
    <cellStyle name="Prosenttia" xfId="2" builtinId="5"/>
    <cellStyle name="Valuutta" xfId="1" builtinId="4"/>
  </cellStyles>
  <dxfs count="28"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/m/yyyy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/m/yyyy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2</xdr:col>
      <xdr:colOff>2170935</xdr:colOff>
      <xdr:row>7</xdr:row>
      <xdr:rowOff>101600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0EA2D2-1D85-734B-B200-16A837AA0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2983735" cy="198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2</xdr:col>
      <xdr:colOff>2170935</xdr:colOff>
      <xdr:row>7</xdr:row>
      <xdr:rowOff>101600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09EF49-D30A-1647-AD88-13FBB8382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2983735" cy="1981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C2B5D0-1177-4F49-81A5-D43971BF9AF6}" name="Taulukko1" displayName="Taulukko1" ref="B8:M28" totalsRowShown="0" headerRowDxfId="27" dataDxfId="26">
  <autoFilter ref="B8:M28" xr:uid="{3D2F0F52-1F5C-914B-A9A5-9478428535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785F2FA-3907-7B48-B4D7-C50D511E1CE4}" name="Pvm" dataDxfId="25"/>
    <tableColumn id="2" xr3:uid="{4B7CCC66-B9D3-F04D-A9BF-7E86D634BC9E}" name="Ajon alkamis- ja päättymispaikka" dataDxfId="24"/>
    <tableColumn id="3" xr3:uid="{6435D736-C126-7145-B527-3062F2E44915}" name="Ajon tarkoitus" dataDxfId="23"/>
    <tableColumn id="4" xr3:uid="{704C4111-91E0-EE4D-9491-505988C0F831}" name="alussa" dataDxfId="22"/>
    <tableColumn id="5" xr3:uid="{2C9960F4-08E1-1944-A82A-E4C60E331364}" name="lopussa" dataDxfId="21"/>
    <tableColumn id="6" xr3:uid="{B8CDA6DF-1EA4-904A-95F1-EE6F151A1902}" name="Työajot" dataDxfId="20">
      <calculatedColumnFormula>Taulukko1[[#This Row],[lopussa]]-Taulukko1[[#This Row],[alussa]]</calculatedColumnFormula>
    </tableColumn>
    <tableColumn id="7" xr3:uid="{E9423B1B-E13A-D644-8B1E-61631BE633A8}" name="alku" dataDxfId="19"/>
    <tableColumn id="8" xr3:uid="{BA030495-6A26-624A-A960-E810519FAF0D}" name="loppu" dataDxfId="18"/>
    <tableColumn id="9" xr3:uid="{0BC4570B-E472-5D45-8DBE-1337A16B4CD1}" name="kesto" dataDxfId="17">
      <calculatedColumnFormula>Taulukko1[[#This Row],[loppu]]-Taulukko1[[#This Row],[alku]]</calculatedColumnFormula>
    </tableColumn>
    <tableColumn id="10" xr3:uid="{A0B90B20-D994-C641-AC0A-11D653E93E31}" name="Sarake10" dataDxfId="16">
      <calculatedColumnFormula>INT((I9-H9)*1440)</calculatedColumnFormula>
    </tableColumn>
    <tableColumn id="11" xr3:uid="{1EB702ED-ED38-F849-B7C3-7C87AB7D19AD}" name="koko" dataDxfId="15">
      <calculatedColumnFormula>IF(K9&gt;600,1,0)</calculatedColumnFormula>
    </tableColumn>
    <tableColumn id="12" xr3:uid="{9B7F65CA-8E2E-0741-9738-A76CE652F39E}" name="puoli" dataDxfId="14">
      <calculatedColumnFormula>IF(K9&gt;360,IF(K9&lt;600.0001,1,0),0)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95AF24-7EF8-4C44-907C-2D094D9DFFD0}" name="Taulukko13" displayName="Taulukko13" ref="B8:M29" totalsRowShown="0" headerRowDxfId="13" dataDxfId="12">
  <autoFilter ref="B8:M29" xr:uid="{3D2F0F52-1F5C-914B-A9A5-9478428535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C95F828-409E-7B46-85D0-DC05EAA6F34A}" name="Pvm" dataDxfId="11"/>
    <tableColumn id="2" xr3:uid="{16FBC89D-274E-2E40-84B1-9A18A82AEE27}" name="Ajon alkamis- ja päättymispaikka" dataDxfId="10"/>
    <tableColumn id="3" xr3:uid="{50CBE468-8391-334E-B795-A82A68E7D9B1}" name="Ajon tarkoitus" dataDxfId="9"/>
    <tableColumn id="4" xr3:uid="{0BE33AEA-3DFB-1946-858A-A269B5B22F05}" name="alussa" dataDxfId="8"/>
    <tableColumn id="5" xr3:uid="{675DBA84-C9B8-BE4C-8F85-9479AA33F9C7}" name="lopussa" dataDxfId="7"/>
    <tableColumn id="6" xr3:uid="{C940C16F-1DE7-614D-B771-D3E075F6CAE6}" name="Työajot" dataDxfId="6">
      <calculatedColumnFormula>Taulukko13[[#This Row],[lopussa]]-Taulukko13[[#This Row],[alussa]]</calculatedColumnFormula>
    </tableColumn>
    <tableColumn id="7" xr3:uid="{312A657F-E932-FF43-A95D-D27827E33EE3}" name="alku" dataDxfId="5"/>
    <tableColumn id="8" xr3:uid="{88F55A44-751A-BC44-A25A-9EE568CC3839}" name="loppu" dataDxfId="4"/>
    <tableColumn id="9" xr3:uid="{9897DB7E-9A5A-A448-AED8-AB279162DE1F}" name="kesto" dataDxfId="3">
      <calculatedColumnFormula>Taulukko13[[#This Row],[loppu]]-Taulukko13[[#This Row],[alku]]</calculatedColumnFormula>
    </tableColumn>
    <tableColumn id="10" xr3:uid="{AA021288-A8BD-A541-A833-DCEEF376BF8F}" name="Sarake10" dataDxfId="2">
      <calculatedColumnFormula>INT((I9-H9)*1440)</calculatedColumnFormula>
    </tableColumn>
    <tableColumn id="11" xr3:uid="{C46942E6-99FE-5A45-9D1D-C5A7A67749E1}" name="koko" dataDxfId="1">
      <calculatedColumnFormula>IF(K9&gt;600,1,0)</calculatedColumnFormula>
    </tableColumn>
    <tableColumn id="12" xr3:uid="{AC347544-FBFC-2246-83A4-0AB041060F7A}" name="puoli" dataDxfId="0">
      <calculatedColumnFormula>IF(K9&gt;360,IF(K9&lt;600.0001,1,0),0)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51273-EC17-3949-ABD1-D353EB919BAA}">
  <dimension ref="B2:M33"/>
  <sheetViews>
    <sheetView showGridLines="0" tabSelected="1" workbookViewId="0">
      <selection activeCell="G30" sqref="G30"/>
    </sheetView>
  </sheetViews>
  <sheetFormatPr baseColWidth="10" defaultRowHeight="16" x14ac:dyDescent="0.2"/>
  <cols>
    <col min="1" max="1" width="4.1640625" style="1" customWidth="1"/>
    <col min="2" max="2" width="11.5" style="1" bestFit="1" customWidth="1"/>
    <col min="3" max="3" width="36.6640625" style="1" customWidth="1"/>
    <col min="4" max="4" width="25" style="1" customWidth="1"/>
    <col min="5" max="5" width="12" style="1" bestFit="1" customWidth="1"/>
    <col min="6" max="9" width="11" style="1" bestFit="1" customWidth="1"/>
    <col min="10" max="10" width="10.1640625" style="1" customWidth="1"/>
    <col min="11" max="11" width="0.1640625" style="1" hidden="1" customWidth="1"/>
    <col min="12" max="12" width="10.33203125" style="1" customWidth="1"/>
    <col min="13" max="13" width="10.5" style="1" customWidth="1"/>
    <col min="14" max="16384" width="10.83203125" style="1"/>
  </cols>
  <sheetData>
    <row r="2" spans="2:13" ht="25" customHeight="1" x14ac:dyDescent="0.2">
      <c r="B2" s="28" t="s">
        <v>15</v>
      </c>
      <c r="C2" s="28"/>
      <c r="D2" s="28"/>
      <c r="E2" s="28"/>
      <c r="F2" s="28"/>
      <c r="G2" s="28"/>
      <c r="H2" s="28"/>
      <c r="I2" s="28"/>
      <c r="J2" s="28"/>
    </row>
    <row r="3" spans="2:13" ht="25" customHeight="1" x14ac:dyDescent="0.2">
      <c r="D3" s="22" t="s">
        <v>16</v>
      </c>
      <c r="E3" s="23"/>
      <c r="F3" s="22" t="s">
        <v>19</v>
      </c>
      <c r="G3" s="23"/>
      <c r="H3" s="23"/>
      <c r="I3" s="13" t="s">
        <v>20</v>
      </c>
    </row>
    <row r="4" spans="2:13" ht="25" customHeight="1" x14ac:dyDescent="0.2">
      <c r="D4" s="8" t="s">
        <v>17</v>
      </c>
      <c r="E4" s="12">
        <v>14000</v>
      </c>
      <c r="F4" s="22" t="s">
        <v>21</v>
      </c>
      <c r="G4" s="23"/>
      <c r="H4" s="23"/>
    </row>
    <row r="5" spans="2:13" ht="25" customHeight="1" x14ac:dyDescent="0.2">
      <c r="D5" s="8" t="s">
        <v>18</v>
      </c>
      <c r="E5" s="12">
        <v>16000</v>
      </c>
    </row>
    <row r="7" spans="2:13" x14ac:dyDescent="0.2">
      <c r="B7" s="2"/>
      <c r="C7" s="2"/>
      <c r="D7" s="2"/>
      <c r="E7" s="27" t="s">
        <v>13</v>
      </c>
      <c r="F7" s="27"/>
      <c r="G7" s="2"/>
      <c r="H7" s="27" t="s">
        <v>14</v>
      </c>
      <c r="I7" s="27"/>
      <c r="J7" s="2"/>
      <c r="K7" s="2"/>
      <c r="L7" s="27" t="s">
        <v>12</v>
      </c>
      <c r="M7" s="27"/>
    </row>
    <row r="8" spans="2:13" x14ac:dyDescent="0.2">
      <c r="B8" s="2" t="s">
        <v>1</v>
      </c>
      <c r="C8" s="3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0</v>
      </c>
      <c r="L8" s="2" t="s">
        <v>10</v>
      </c>
      <c r="M8" s="2" t="s">
        <v>11</v>
      </c>
    </row>
    <row r="9" spans="2:13" x14ac:dyDescent="0.2">
      <c r="B9" s="4">
        <v>44203</v>
      </c>
      <c r="C9" s="5" t="s">
        <v>30</v>
      </c>
      <c r="D9" s="6" t="s">
        <v>29</v>
      </c>
      <c r="E9" s="7">
        <v>14511</v>
      </c>
      <c r="F9" s="8">
        <v>14589</v>
      </c>
      <c r="G9" s="8">
        <f>Taulukko1[[#This Row],[lopussa]]-Taulukko1[[#This Row],[alussa]]</f>
        <v>78</v>
      </c>
      <c r="H9" s="9">
        <v>0.375</v>
      </c>
      <c r="I9" s="9">
        <v>0.66666666666666663</v>
      </c>
      <c r="J9" s="10">
        <f>Taulukko1[[#This Row],[loppu]]-Taulukko1[[#This Row],[alku]]</f>
        <v>0.29166666666666663</v>
      </c>
      <c r="K9" s="1">
        <f t="shared" ref="K9:K28" si="0">INT((I9-H9)*1440)</f>
        <v>420</v>
      </c>
      <c r="L9" s="11">
        <f>IF(K9&gt;600,1,0)</f>
        <v>0</v>
      </c>
      <c r="M9" s="11">
        <f t="shared" ref="M9:M28" si="1">IF(K9&gt;360,IF(K9&lt;600.0001,1,0),0)</f>
        <v>1</v>
      </c>
    </row>
    <row r="10" spans="2:13" x14ac:dyDescent="0.2">
      <c r="B10" s="4">
        <v>44204</v>
      </c>
      <c r="C10" s="5"/>
      <c r="D10" s="6"/>
      <c r="E10" s="8">
        <v>14589</v>
      </c>
      <c r="F10" s="8">
        <v>15020</v>
      </c>
      <c r="G10" s="8">
        <f>Taulukko1[[#This Row],[lopussa]]-Taulukko1[[#This Row],[alussa]]</f>
        <v>431</v>
      </c>
      <c r="H10" s="9"/>
      <c r="I10" s="9"/>
      <c r="J10" s="10">
        <f>Taulukko1[[#This Row],[loppu]]-Taulukko1[[#This Row],[alku]]</f>
        <v>0</v>
      </c>
      <c r="K10" s="1">
        <f t="shared" si="0"/>
        <v>0</v>
      </c>
      <c r="L10" s="11">
        <f t="shared" ref="L10:L28" si="2">IF(K10&gt;600,1,0)</f>
        <v>0</v>
      </c>
      <c r="M10" s="11">
        <f t="shared" si="1"/>
        <v>0</v>
      </c>
    </row>
    <row r="11" spans="2:13" x14ac:dyDescent="0.2">
      <c r="B11" s="4"/>
      <c r="C11" s="5"/>
      <c r="D11" s="6"/>
      <c r="E11" s="8"/>
      <c r="F11" s="8"/>
      <c r="G11" s="8">
        <f>Taulukko1[[#This Row],[lopussa]]-Taulukko1[[#This Row],[alussa]]</f>
        <v>0</v>
      </c>
      <c r="H11" s="9"/>
      <c r="I11" s="9"/>
      <c r="J11" s="10">
        <f>Taulukko1[[#This Row],[loppu]]-Taulukko1[[#This Row],[alku]]</f>
        <v>0</v>
      </c>
      <c r="K11" s="1">
        <f t="shared" si="0"/>
        <v>0</v>
      </c>
      <c r="L11" s="11">
        <f t="shared" si="2"/>
        <v>0</v>
      </c>
      <c r="M11" s="11">
        <f t="shared" si="1"/>
        <v>0</v>
      </c>
    </row>
    <row r="12" spans="2:13" x14ac:dyDescent="0.2">
      <c r="B12" s="4"/>
      <c r="C12" s="5"/>
      <c r="D12" s="6"/>
      <c r="E12" s="8"/>
      <c r="F12" s="8"/>
      <c r="G12" s="8">
        <f>Taulukko1[[#This Row],[lopussa]]-Taulukko1[[#This Row],[alussa]]</f>
        <v>0</v>
      </c>
      <c r="H12" s="9"/>
      <c r="I12" s="9"/>
      <c r="J12" s="10">
        <f>Taulukko1[[#This Row],[loppu]]-Taulukko1[[#This Row],[alku]]</f>
        <v>0</v>
      </c>
      <c r="K12" s="1">
        <f t="shared" si="0"/>
        <v>0</v>
      </c>
      <c r="L12" s="11">
        <f t="shared" si="2"/>
        <v>0</v>
      </c>
      <c r="M12" s="11">
        <f t="shared" si="1"/>
        <v>0</v>
      </c>
    </row>
    <row r="13" spans="2:13" x14ac:dyDescent="0.2">
      <c r="B13" s="4"/>
      <c r="C13" s="5"/>
      <c r="D13" s="6"/>
      <c r="E13" s="8"/>
      <c r="F13" s="8"/>
      <c r="G13" s="8">
        <f>Taulukko1[[#This Row],[lopussa]]-Taulukko1[[#This Row],[alussa]]</f>
        <v>0</v>
      </c>
      <c r="H13" s="9"/>
      <c r="I13" s="9"/>
      <c r="J13" s="10">
        <f>Taulukko1[[#This Row],[loppu]]-Taulukko1[[#This Row],[alku]]</f>
        <v>0</v>
      </c>
      <c r="K13" s="1">
        <f t="shared" si="0"/>
        <v>0</v>
      </c>
      <c r="L13" s="11">
        <f t="shared" si="2"/>
        <v>0</v>
      </c>
      <c r="M13" s="11">
        <f t="shared" si="1"/>
        <v>0</v>
      </c>
    </row>
    <row r="14" spans="2:13" x14ac:dyDescent="0.2">
      <c r="B14" s="4"/>
      <c r="C14" s="5"/>
      <c r="D14" s="6"/>
      <c r="E14" s="8"/>
      <c r="F14" s="8"/>
      <c r="G14" s="8">
        <f>Taulukko1[[#This Row],[lopussa]]-Taulukko1[[#This Row],[alussa]]</f>
        <v>0</v>
      </c>
      <c r="H14" s="9"/>
      <c r="I14" s="9"/>
      <c r="J14" s="10">
        <f>Taulukko1[[#This Row],[loppu]]-Taulukko1[[#This Row],[alku]]</f>
        <v>0</v>
      </c>
      <c r="K14" s="1">
        <f t="shared" si="0"/>
        <v>0</v>
      </c>
      <c r="L14" s="11">
        <f t="shared" si="2"/>
        <v>0</v>
      </c>
      <c r="M14" s="11">
        <f t="shared" si="1"/>
        <v>0</v>
      </c>
    </row>
    <row r="15" spans="2:13" x14ac:dyDescent="0.2">
      <c r="B15" s="4"/>
      <c r="C15" s="5"/>
      <c r="D15" s="6"/>
      <c r="E15" s="8"/>
      <c r="F15" s="8"/>
      <c r="G15" s="8">
        <f>Taulukko1[[#This Row],[lopussa]]-Taulukko1[[#This Row],[alussa]]</f>
        <v>0</v>
      </c>
      <c r="H15" s="9"/>
      <c r="I15" s="9"/>
      <c r="J15" s="10">
        <f>Taulukko1[[#This Row],[loppu]]-Taulukko1[[#This Row],[alku]]</f>
        <v>0</v>
      </c>
      <c r="K15" s="1">
        <f t="shared" si="0"/>
        <v>0</v>
      </c>
      <c r="L15" s="11">
        <f t="shared" si="2"/>
        <v>0</v>
      </c>
      <c r="M15" s="11">
        <f t="shared" si="1"/>
        <v>0</v>
      </c>
    </row>
    <row r="16" spans="2:13" x14ac:dyDescent="0.2">
      <c r="B16" s="4"/>
      <c r="C16" s="5"/>
      <c r="D16" s="6"/>
      <c r="E16" s="8"/>
      <c r="F16" s="8"/>
      <c r="G16" s="8">
        <f>Taulukko1[[#This Row],[lopussa]]-Taulukko1[[#This Row],[alussa]]</f>
        <v>0</v>
      </c>
      <c r="H16" s="9"/>
      <c r="I16" s="9"/>
      <c r="J16" s="10">
        <f>Taulukko1[[#This Row],[loppu]]-Taulukko1[[#This Row],[alku]]</f>
        <v>0</v>
      </c>
      <c r="K16" s="1">
        <f t="shared" si="0"/>
        <v>0</v>
      </c>
      <c r="L16" s="11">
        <f t="shared" si="2"/>
        <v>0</v>
      </c>
      <c r="M16" s="11">
        <f t="shared" si="1"/>
        <v>0</v>
      </c>
    </row>
    <row r="17" spans="2:13" x14ac:dyDescent="0.2">
      <c r="B17" s="4"/>
      <c r="C17" s="5"/>
      <c r="D17" s="6"/>
      <c r="E17" s="8"/>
      <c r="F17" s="8"/>
      <c r="G17" s="8">
        <f>Taulukko1[[#This Row],[lopussa]]-Taulukko1[[#This Row],[alussa]]</f>
        <v>0</v>
      </c>
      <c r="H17" s="9"/>
      <c r="I17" s="9"/>
      <c r="J17" s="10">
        <f>Taulukko1[[#This Row],[loppu]]-Taulukko1[[#This Row],[alku]]</f>
        <v>0</v>
      </c>
      <c r="K17" s="1">
        <f t="shared" si="0"/>
        <v>0</v>
      </c>
      <c r="L17" s="11">
        <f t="shared" si="2"/>
        <v>0</v>
      </c>
      <c r="M17" s="11">
        <f t="shared" si="1"/>
        <v>0</v>
      </c>
    </row>
    <row r="18" spans="2:13" x14ac:dyDescent="0.2">
      <c r="B18" s="4"/>
      <c r="C18" s="5"/>
      <c r="D18" s="6"/>
      <c r="E18" s="8"/>
      <c r="F18" s="8"/>
      <c r="G18" s="8">
        <f>Taulukko1[[#This Row],[lopussa]]-Taulukko1[[#This Row],[alussa]]</f>
        <v>0</v>
      </c>
      <c r="H18" s="9"/>
      <c r="I18" s="9"/>
      <c r="J18" s="10">
        <f>Taulukko1[[#This Row],[loppu]]-Taulukko1[[#This Row],[alku]]</f>
        <v>0</v>
      </c>
      <c r="K18" s="1">
        <f t="shared" si="0"/>
        <v>0</v>
      </c>
      <c r="L18" s="11">
        <f t="shared" si="2"/>
        <v>0</v>
      </c>
      <c r="M18" s="11">
        <f t="shared" si="1"/>
        <v>0</v>
      </c>
    </row>
    <row r="19" spans="2:13" x14ac:dyDescent="0.2">
      <c r="B19" s="4"/>
      <c r="C19" s="5"/>
      <c r="D19" s="6"/>
      <c r="E19" s="8"/>
      <c r="F19" s="8"/>
      <c r="G19" s="8">
        <f>Taulukko1[[#This Row],[lopussa]]-Taulukko1[[#This Row],[alussa]]</f>
        <v>0</v>
      </c>
      <c r="H19" s="9"/>
      <c r="I19" s="9"/>
      <c r="J19" s="10">
        <f>Taulukko1[[#This Row],[loppu]]-Taulukko1[[#This Row],[alku]]</f>
        <v>0</v>
      </c>
      <c r="K19" s="1">
        <f t="shared" si="0"/>
        <v>0</v>
      </c>
      <c r="L19" s="11">
        <f t="shared" si="2"/>
        <v>0</v>
      </c>
      <c r="M19" s="11">
        <f t="shared" si="1"/>
        <v>0</v>
      </c>
    </row>
    <row r="20" spans="2:13" x14ac:dyDescent="0.2">
      <c r="B20" s="4"/>
      <c r="C20" s="5"/>
      <c r="D20" s="6"/>
      <c r="E20" s="8"/>
      <c r="F20" s="8"/>
      <c r="G20" s="8">
        <f>Taulukko1[[#This Row],[lopussa]]-Taulukko1[[#This Row],[alussa]]</f>
        <v>0</v>
      </c>
      <c r="H20" s="9"/>
      <c r="I20" s="9"/>
      <c r="J20" s="10">
        <f>Taulukko1[[#This Row],[loppu]]-Taulukko1[[#This Row],[alku]]</f>
        <v>0</v>
      </c>
      <c r="K20" s="1">
        <f t="shared" si="0"/>
        <v>0</v>
      </c>
      <c r="L20" s="11">
        <f t="shared" si="2"/>
        <v>0</v>
      </c>
      <c r="M20" s="11">
        <f t="shared" si="1"/>
        <v>0</v>
      </c>
    </row>
    <row r="21" spans="2:13" x14ac:dyDescent="0.2">
      <c r="B21" s="4"/>
      <c r="C21" s="5"/>
      <c r="D21" s="6"/>
      <c r="E21" s="8"/>
      <c r="F21" s="8"/>
      <c r="G21" s="8">
        <f>Taulukko1[[#This Row],[lopussa]]-Taulukko1[[#This Row],[alussa]]</f>
        <v>0</v>
      </c>
      <c r="H21" s="9"/>
      <c r="I21" s="9"/>
      <c r="J21" s="10">
        <f>Taulukko1[[#This Row],[loppu]]-Taulukko1[[#This Row],[alku]]</f>
        <v>0</v>
      </c>
      <c r="K21" s="1">
        <f t="shared" si="0"/>
        <v>0</v>
      </c>
      <c r="L21" s="11">
        <f t="shared" si="2"/>
        <v>0</v>
      </c>
      <c r="M21" s="11">
        <f t="shared" si="1"/>
        <v>0</v>
      </c>
    </row>
    <row r="22" spans="2:13" x14ac:dyDescent="0.2">
      <c r="B22" s="4"/>
      <c r="C22" s="5"/>
      <c r="D22" s="6"/>
      <c r="E22" s="8"/>
      <c r="F22" s="8"/>
      <c r="G22" s="8">
        <f>Taulukko1[[#This Row],[lopussa]]-Taulukko1[[#This Row],[alussa]]</f>
        <v>0</v>
      </c>
      <c r="H22" s="9"/>
      <c r="I22" s="9"/>
      <c r="J22" s="10">
        <f>Taulukko1[[#This Row],[loppu]]-Taulukko1[[#This Row],[alku]]</f>
        <v>0</v>
      </c>
      <c r="K22" s="1">
        <f t="shared" si="0"/>
        <v>0</v>
      </c>
      <c r="L22" s="11">
        <f t="shared" si="2"/>
        <v>0</v>
      </c>
      <c r="M22" s="11">
        <f t="shared" si="1"/>
        <v>0</v>
      </c>
    </row>
    <row r="23" spans="2:13" x14ac:dyDescent="0.2">
      <c r="B23" s="4"/>
      <c r="C23" s="5"/>
      <c r="D23" s="6"/>
      <c r="E23" s="8"/>
      <c r="F23" s="8"/>
      <c r="G23" s="8">
        <f>Taulukko1[[#This Row],[lopussa]]-Taulukko1[[#This Row],[alussa]]</f>
        <v>0</v>
      </c>
      <c r="H23" s="9"/>
      <c r="I23" s="9"/>
      <c r="J23" s="10">
        <f>Taulukko1[[#This Row],[loppu]]-Taulukko1[[#This Row],[alku]]</f>
        <v>0</v>
      </c>
      <c r="K23" s="1">
        <f t="shared" si="0"/>
        <v>0</v>
      </c>
      <c r="L23" s="11">
        <f t="shared" si="2"/>
        <v>0</v>
      </c>
      <c r="M23" s="11">
        <f t="shared" si="1"/>
        <v>0</v>
      </c>
    </row>
    <row r="24" spans="2:13" x14ac:dyDescent="0.2">
      <c r="B24" s="4"/>
      <c r="C24" s="5"/>
      <c r="D24" s="6"/>
      <c r="E24" s="8"/>
      <c r="F24" s="8"/>
      <c r="G24" s="8">
        <f>Taulukko1[[#This Row],[lopussa]]-Taulukko1[[#This Row],[alussa]]</f>
        <v>0</v>
      </c>
      <c r="H24" s="9"/>
      <c r="I24" s="9"/>
      <c r="J24" s="10">
        <f>Taulukko1[[#This Row],[loppu]]-Taulukko1[[#This Row],[alku]]</f>
        <v>0</v>
      </c>
      <c r="K24" s="1">
        <f t="shared" si="0"/>
        <v>0</v>
      </c>
      <c r="L24" s="11">
        <f t="shared" si="2"/>
        <v>0</v>
      </c>
      <c r="M24" s="11">
        <f t="shared" si="1"/>
        <v>0</v>
      </c>
    </row>
    <row r="25" spans="2:13" x14ac:dyDescent="0.2">
      <c r="B25" s="4"/>
      <c r="C25" s="5"/>
      <c r="D25" s="6"/>
      <c r="E25" s="8"/>
      <c r="F25" s="8"/>
      <c r="G25" s="8">
        <f>Taulukko1[[#This Row],[lopussa]]-Taulukko1[[#This Row],[alussa]]</f>
        <v>0</v>
      </c>
      <c r="H25" s="9"/>
      <c r="I25" s="9"/>
      <c r="J25" s="10">
        <f>Taulukko1[[#This Row],[loppu]]-Taulukko1[[#This Row],[alku]]</f>
        <v>0</v>
      </c>
      <c r="K25" s="1">
        <f t="shared" si="0"/>
        <v>0</v>
      </c>
      <c r="L25" s="11">
        <f t="shared" si="2"/>
        <v>0</v>
      </c>
      <c r="M25" s="11">
        <f t="shared" si="1"/>
        <v>0</v>
      </c>
    </row>
    <row r="26" spans="2:13" x14ac:dyDescent="0.2">
      <c r="B26" s="4"/>
      <c r="C26" s="5"/>
      <c r="D26" s="6"/>
      <c r="E26" s="8"/>
      <c r="F26" s="8"/>
      <c r="G26" s="8">
        <f>Taulukko1[[#This Row],[lopussa]]-Taulukko1[[#This Row],[alussa]]</f>
        <v>0</v>
      </c>
      <c r="H26" s="9"/>
      <c r="I26" s="9"/>
      <c r="J26" s="10">
        <f>Taulukko1[[#This Row],[loppu]]-Taulukko1[[#This Row],[alku]]</f>
        <v>0</v>
      </c>
      <c r="K26" s="1">
        <f t="shared" si="0"/>
        <v>0</v>
      </c>
      <c r="L26" s="11">
        <f t="shared" si="2"/>
        <v>0</v>
      </c>
      <c r="M26" s="11">
        <f t="shared" si="1"/>
        <v>0</v>
      </c>
    </row>
    <row r="27" spans="2:13" x14ac:dyDescent="0.2">
      <c r="B27" s="4"/>
      <c r="C27" s="5"/>
      <c r="D27" s="6"/>
      <c r="E27" s="8"/>
      <c r="F27" s="8"/>
      <c r="G27" s="8">
        <f>Taulukko1[[#This Row],[lopussa]]-Taulukko1[[#This Row],[alussa]]</f>
        <v>0</v>
      </c>
      <c r="H27" s="9"/>
      <c r="I27" s="9"/>
      <c r="J27" s="10">
        <f>Taulukko1[[#This Row],[loppu]]-Taulukko1[[#This Row],[alku]]</f>
        <v>0</v>
      </c>
      <c r="K27" s="1">
        <f t="shared" si="0"/>
        <v>0</v>
      </c>
      <c r="L27" s="11">
        <f t="shared" si="2"/>
        <v>0</v>
      </c>
      <c r="M27" s="11">
        <f t="shared" si="1"/>
        <v>0</v>
      </c>
    </row>
    <row r="28" spans="2:13" x14ac:dyDescent="0.2">
      <c r="B28" s="4"/>
      <c r="C28" s="5"/>
      <c r="D28" s="6"/>
      <c r="E28" s="8"/>
      <c r="F28" s="8"/>
      <c r="G28" s="8">
        <f>Taulukko1[[#This Row],[lopussa]]-Taulukko1[[#This Row],[alussa]]</f>
        <v>0</v>
      </c>
      <c r="H28" s="9"/>
      <c r="I28" s="9"/>
      <c r="J28" s="10">
        <f>Taulukko1[[#This Row],[loppu]]-Taulukko1[[#This Row],[alku]]</f>
        <v>0</v>
      </c>
      <c r="K28" s="1">
        <f t="shared" si="0"/>
        <v>0</v>
      </c>
      <c r="L28" s="11">
        <f t="shared" si="2"/>
        <v>0</v>
      </c>
      <c r="M28" s="11">
        <f t="shared" si="1"/>
        <v>0</v>
      </c>
    </row>
    <row r="29" spans="2:13" x14ac:dyDescent="0.2">
      <c r="E29" s="22" t="s">
        <v>22</v>
      </c>
      <c r="F29" s="23"/>
      <c r="G29" s="14">
        <f>E5-E4</f>
        <v>2000</v>
      </c>
    </row>
    <row r="30" spans="2:13" x14ac:dyDescent="0.2">
      <c r="E30" s="22" t="s">
        <v>23</v>
      </c>
      <c r="F30" s="23"/>
      <c r="G30" s="14">
        <f>SUM(Taulukko1[Työajot])</f>
        <v>509</v>
      </c>
      <c r="I30" s="22" t="s">
        <v>27</v>
      </c>
      <c r="J30" s="23"/>
      <c r="L30" s="11">
        <f>SUM(Taulukko1[koko])</f>
        <v>0</v>
      </c>
      <c r="M30" s="11">
        <f>SUM(Taulukko1[puoli])</f>
        <v>1</v>
      </c>
    </row>
    <row r="31" spans="2:13" x14ac:dyDescent="0.2">
      <c r="E31" s="22" t="s">
        <v>24</v>
      </c>
      <c r="F31" s="23"/>
      <c r="G31" s="29">
        <f>G30/G29</f>
        <v>0.2545</v>
      </c>
      <c r="I31" s="22" t="s">
        <v>28</v>
      </c>
      <c r="J31" s="23"/>
      <c r="L31" s="17">
        <v>44</v>
      </c>
      <c r="M31" s="17">
        <v>20</v>
      </c>
    </row>
    <row r="32" spans="2:13" x14ac:dyDescent="0.2">
      <c r="E32" s="22" t="s">
        <v>25</v>
      </c>
      <c r="F32" s="23"/>
      <c r="G32" s="15">
        <v>0.44</v>
      </c>
      <c r="I32" s="24" t="s">
        <v>27</v>
      </c>
      <c r="J32" s="25"/>
      <c r="M32" s="18">
        <f>(L31*L30)+(M30*M31)</f>
        <v>20</v>
      </c>
    </row>
    <row r="33" spans="5:7" x14ac:dyDescent="0.2">
      <c r="E33" s="22" t="s">
        <v>26</v>
      </c>
      <c r="F33" s="26"/>
      <c r="G33" s="16">
        <f>G30*G32</f>
        <v>223.96</v>
      </c>
    </row>
  </sheetData>
  <mergeCells count="15">
    <mergeCell ref="E33:F33"/>
    <mergeCell ref="L7:M7"/>
    <mergeCell ref="H7:I7"/>
    <mergeCell ref="E7:F7"/>
    <mergeCell ref="B2:J2"/>
    <mergeCell ref="D3:E3"/>
    <mergeCell ref="F3:H3"/>
    <mergeCell ref="F4:H4"/>
    <mergeCell ref="I30:J30"/>
    <mergeCell ref="I31:J31"/>
    <mergeCell ref="I32:J32"/>
    <mergeCell ref="E29:F29"/>
    <mergeCell ref="E30:F30"/>
    <mergeCell ref="E32:F32"/>
    <mergeCell ref="E31:F3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A064-354D-4A44-8608-6B168285EF74}">
  <dimension ref="B2:M34"/>
  <sheetViews>
    <sheetView showGridLines="0" topLeftCell="A3" workbookViewId="0">
      <selection activeCell="F5" sqref="F5"/>
    </sheetView>
  </sheetViews>
  <sheetFormatPr baseColWidth="10" defaultRowHeight="16" x14ac:dyDescent="0.2"/>
  <cols>
    <col min="1" max="1" width="4.1640625" style="1" customWidth="1"/>
    <col min="2" max="2" width="11.5" style="1" bestFit="1" customWidth="1"/>
    <col min="3" max="3" width="36.6640625" style="1" customWidth="1"/>
    <col min="4" max="4" width="25" style="1" customWidth="1"/>
    <col min="5" max="5" width="12" style="1" bestFit="1" customWidth="1"/>
    <col min="6" max="9" width="11" style="1" bestFit="1" customWidth="1"/>
    <col min="10" max="10" width="10.1640625" style="1" customWidth="1"/>
    <col min="11" max="11" width="0.1640625" style="1" hidden="1" customWidth="1"/>
    <col min="12" max="12" width="10.33203125" style="1" customWidth="1"/>
    <col min="13" max="13" width="10.5" style="1" customWidth="1"/>
    <col min="14" max="16384" width="10.83203125" style="1"/>
  </cols>
  <sheetData>
    <row r="2" spans="2:13" ht="25" customHeight="1" x14ac:dyDescent="0.2">
      <c r="B2" s="28" t="s">
        <v>15</v>
      </c>
      <c r="C2" s="28"/>
      <c r="D2" s="28"/>
      <c r="E2" s="28"/>
      <c r="F2" s="28"/>
      <c r="G2" s="28"/>
      <c r="H2" s="28"/>
      <c r="I2" s="28"/>
      <c r="J2" s="28"/>
    </row>
    <row r="3" spans="2:13" ht="25" customHeight="1" x14ac:dyDescent="0.2">
      <c r="D3" s="22" t="s">
        <v>16</v>
      </c>
      <c r="E3" s="23"/>
      <c r="F3" s="22" t="s">
        <v>19</v>
      </c>
      <c r="G3" s="23"/>
      <c r="H3" s="23"/>
      <c r="I3" s="13"/>
    </row>
    <row r="4" spans="2:13" ht="25" customHeight="1" x14ac:dyDescent="0.2">
      <c r="D4" s="8" t="s">
        <v>17</v>
      </c>
      <c r="E4" s="12"/>
      <c r="F4" s="22" t="s">
        <v>21</v>
      </c>
      <c r="G4" s="23"/>
      <c r="H4" s="23"/>
    </row>
    <row r="5" spans="2:13" ht="25" customHeight="1" x14ac:dyDescent="0.2">
      <c r="D5" s="8" t="s">
        <v>18</v>
      </c>
      <c r="E5" s="12"/>
    </row>
    <row r="7" spans="2:13" x14ac:dyDescent="0.2">
      <c r="B7" s="2"/>
      <c r="C7" s="2"/>
      <c r="D7" s="2"/>
      <c r="E7" s="27" t="s">
        <v>13</v>
      </c>
      <c r="F7" s="27"/>
      <c r="G7" s="2"/>
      <c r="H7" s="27" t="s">
        <v>14</v>
      </c>
      <c r="I7" s="27"/>
      <c r="J7" s="2"/>
      <c r="K7" s="2"/>
      <c r="L7" s="27" t="s">
        <v>12</v>
      </c>
      <c r="M7" s="27"/>
    </row>
    <row r="8" spans="2:13" x14ac:dyDescent="0.2">
      <c r="B8" s="2" t="s">
        <v>1</v>
      </c>
      <c r="C8" s="3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0</v>
      </c>
      <c r="L8" s="2" t="s">
        <v>10</v>
      </c>
      <c r="M8" s="2" t="s">
        <v>11</v>
      </c>
    </row>
    <row r="9" spans="2:13" x14ac:dyDescent="0.2">
      <c r="B9" s="4"/>
      <c r="C9" s="5"/>
      <c r="D9" s="6"/>
      <c r="E9" s="7"/>
      <c r="F9" s="8"/>
      <c r="G9" s="8">
        <f>Taulukko13[[#This Row],[lopussa]]-Taulukko13[[#This Row],[alussa]]</f>
        <v>0</v>
      </c>
      <c r="H9" s="9"/>
      <c r="I9" s="9"/>
      <c r="J9" s="10">
        <f>Taulukko13[[#This Row],[loppu]]-Taulukko13[[#This Row],[alku]]</f>
        <v>0</v>
      </c>
      <c r="K9" s="1">
        <f t="shared" ref="K9:K29" si="0">INT((I9-H9)*1440)</f>
        <v>0</v>
      </c>
      <c r="L9" s="11">
        <f>IF(K9&gt;600,1,0)</f>
        <v>0</v>
      </c>
      <c r="M9" s="11">
        <f t="shared" ref="M9:M29" si="1">IF(K9&gt;360,IF(K9&lt;600.0001,1,0),0)</f>
        <v>0</v>
      </c>
    </row>
    <row r="10" spans="2:13" x14ac:dyDescent="0.2">
      <c r="B10" s="4"/>
      <c r="C10" s="5"/>
      <c r="D10" s="6"/>
      <c r="E10" s="8"/>
      <c r="F10" s="8"/>
      <c r="G10" s="8">
        <f>Taulukko13[[#This Row],[lopussa]]-Taulukko13[[#This Row],[alussa]]</f>
        <v>0</v>
      </c>
      <c r="H10" s="9"/>
      <c r="I10" s="9"/>
      <c r="J10" s="10">
        <f>Taulukko13[[#This Row],[loppu]]-Taulukko13[[#This Row],[alku]]</f>
        <v>0</v>
      </c>
      <c r="K10" s="1">
        <f t="shared" si="0"/>
        <v>0</v>
      </c>
      <c r="L10" s="11">
        <f t="shared" ref="L10:L29" si="2">IF(K10&gt;600,1,0)</f>
        <v>0</v>
      </c>
      <c r="M10" s="11">
        <f t="shared" si="1"/>
        <v>0</v>
      </c>
    </row>
    <row r="11" spans="2:13" x14ac:dyDescent="0.2">
      <c r="B11" s="4"/>
      <c r="C11" s="5"/>
      <c r="D11" s="6"/>
      <c r="E11" s="8"/>
      <c r="F11" s="8"/>
      <c r="G11" s="8">
        <f>Taulukko13[[#This Row],[lopussa]]-Taulukko13[[#This Row],[alussa]]</f>
        <v>0</v>
      </c>
      <c r="H11" s="9"/>
      <c r="I11" s="9"/>
      <c r="J11" s="10">
        <f>Taulukko13[[#This Row],[loppu]]-Taulukko13[[#This Row],[alku]]</f>
        <v>0</v>
      </c>
      <c r="K11" s="1">
        <f t="shared" si="0"/>
        <v>0</v>
      </c>
      <c r="L11" s="11">
        <f t="shared" si="2"/>
        <v>0</v>
      </c>
      <c r="M11" s="11">
        <f t="shared" si="1"/>
        <v>0</v>
      </c>
    </row>
    <row r="12" spans="2:13" x14ac:dyDescent="0.2">
      <c r="B12" s="4"/>
      <c r="C12" s="5"/>
      <c r="D12" s="6"/>
      <c r="E12" s="8"/>
      <c r="F12" s="8"/>
      <c r="G12" s="8">
        <f>Taulukko13[[#This Row],[lopussa]]-Taulukko13[[#This Row],[alussa]]</f>
        <v>0</v>
      </c>
      <c r="H12" s="9"/>
      <c r="I12" s="9"/>
      <c r="J12" s="10">
        <f>Taulukko13[[#This Row],[loppu]]-Taulukko13[[#This Row],[alku]]</f>
        <v>0</v>
      </c>
      <c r="K12" s="1">
        <f t="shared" si="0"/>
        <v>0</v>
      </c>
      <c r="L12" s="11">
        <f t="shared" si="2"/>
        <v>0</v>
      </c>
      <c r="M12" s="11">
        <f t="shared" si="1"/>
        <v>0</v>
      </c>
    </row>
    <row r="13" spans="2:13" x14ac:dyDescent="0.2">
      <c r="B13" s="4"/>
      <c r="C13" s="5"/>
      <c r="D13" s="6"/>
      <c r="E13" s="8"/>
      <c r="F13" s="8"/>
      <c r="G13" s="8">
        <f>Taulukko13[[#This Row],[lopussa]]-Taulukko13[[#This Row],[alussa]]</f>
        <v>0</v>
      </c>
      <c r="H13" s="9"/>
      <c r="I13" s="9"/>
      <c r="J13" s="10">
        <f>Taulukko13[[#This Row],[loppu]]-Taulukko13[[#This Row],[alku]]</f>
        <v>0</v>
      </c>
      <c r="K13" s="1">
        <f t="shared" si="0"/>
        <v>0</v>
      </c>
      <c r="L13" s="11">
        <f t="shared" si="2"/>
        <v>0</v>
      </c>
      <c r="M13" s="11">
        <f t="shared" si="1"/>
        <v>0</v>
      </c>
    </row>
    <row r="14" spans="2:13" x14ac:dyDescent="0.2">
      <c r="B14" s="4"/>
      <c r="C14" s="5"/>
      <c r="D14" s="6"/>
      <c r="E14" s="8"/>
      <c r="F14" s="8"/>
      <c r="G14" s="8">
        <f>Taulukko13[[#This Row],[lopussa]]-Taulukko13[[#This Row],[alussa]]</f>
        <v>0</v>
      </c>
      <c r="H14" s="9"/>
      <c r="I14" s="9"/>
      <c r="J14" s="10">
        <f>Taulukko13[[#This Row],[loppu]]-Taulukko13[[#This Row],[alku]]</f>
        <v>0</v>
      </c>
      <c r="K14" s="1">
        <f t="shared" si="0"/>
        <v>0</v>
      </c>
      <c r="L14" s="11">
        <f t="shared" si="2"/>
        <v>0</v>
      </c>
      <c r="M14" s="11">
        <f t="shared" si="1"/>
        <v>0</v>
      </c>
    </row>
    <row r="15" spans="2:13" x14ac:dyDescent="0.2">
      <c r="B15" s="4"/>
      <c r="C15" s="5"/>
      <c r="D15" s="6"/>
      <c r="E15" s="8"/>
      <c r="F15" s="8"/>
      <c r="G15" s="8">
        <f>Taulukko13[[#This Row],[lopussa]]-Taulukko13[[#This Row],[alussa]]</f>
        <v>0</v>
      </c>
      <c r="H15" s="9"/>
      <c r="I15" s="9"/>
      <c r="J15" s="10">
        <f>Taulukko13[[#This Row],[loppu]]-Taulukko13[[#This Row],[alku]]</f>
        <v>0</v>
      </c>
      <c r="K15" s="1">
        <f t="shared" si="0"/>
        <v>0</v>
      </c>
      <c r="L15" s="11">
        <f t="shared" si="2"/>
        <v>0</v>
      </c>
      <c r="M15" s="11">
        <f t="shared" si="1"/>
        <v>0</v>
      </c>
    </row>
    <row r="16" spans="2:13" x14ac:dyDescent="0.2">
      <c r="B16" s="4"/>
      <c r="C16" s="5"/>
      <c r="D16" s="6"/>
      <c r="E16" s="8"/>
      <c r="F16" s="8"/>
      <c r="G16" s="19">
        <f>Taulukko13[[#This Row],[lopussa]]-Taulukko13[[#This Row],[alussa]]</f>
        <v>0</v>
      </c>
      <c r="H16" s="9"/>
      <c r="I16" s="9"/>
      <c r="J16" s="10">
        <f>Taulukko13[[#This Row],[loppu]]-Taulukko13[[#This Row],[alku]]</f>
        <v>0</v>
      </c>
      <c r="K16" s="20">
        <f>INT((I16-H16)*1440)</f>
        <v>0</v>
      </c>
      <c r="L16" s="21">
        <f>IF(K16&gt;600,1,0)</f>
        <v>0</v>
      </c>
      <c r="M16" s="21">
        <f>IF(K16&gt;360,IF(K16&lt;600.0001,1,0),0)</f>
        <v>0</v>
      </c>
    </row>
    <row r="17" spans="2:13" x14ac:dyDescent="0.2">
      <c r="B17" s="4"/>
      <c r="C17" s="5"/>
      <c r="D17" s="6"/>
      <c r="E17" s="8"/>
      <c r="F17" s="8"/>
      <c r="G17" s="8">
        <f>Taulukko13[[#This Row],[lopussa]]-Taulukko13[[#This Row],[alussa]]</f>
        <v>0</v>
      </c>
      <c r="H17" s="9"/>
      <c r="I17" s="9"/>
      <c r="J17" s="10">
        <f>Taulukko13[[#This Row],[loppu]]-Taulukko13[[#This Row],[alku]]</f>
        <v>0</v>
      </c>
      <c r="K17" s="1">
        <f t="shared" si="0"/>
        <v>0</v>
      </c>
      <c r="L17" s="11">
        <f t="shared" si="2"/>
        <v>0</v>
      </c>
      <c r="M17" s="11">
        <f t="shared" si="1"/>
        <v>0</v>
      </c>
    </row>
    <row r="18" spans="2:13" x14ac:dyDescent="0.2">
      <c r="B18" s="4"/>
      <c r="C18" s="5"/>
      <c r="D18" s="6"/>
      <c r="E18" s="8"/>
      <c r="F18" s="8"/>
      <c r="G18" s="8">
        <f>Taulukko13[[#This Row],[lopussa]]-Taulukko13[[#This Row],[alussa]]</f>
        <v>0</v>
      </c>
      <c r="H18" s="9"/>
      <c r="I18" s="9"/>
      <c r="J18" s="10">
        <f>Taulukko13[[#This Row],[loppu]]-Taulukko13[[#This Row],[alku]]</f>
        <v>0</v>
      </c>
      <c r="K18" s="1">
        <f t="shared" si="0"/>
        <v>0</v>
      </c>
      <c r="L18" s="11">
        <f t="shared" si="2"/>
        <v>0</v>
      </c>
      <c r="M18" s="11">
        <f t="shared" si="1"/>
        <v>0</v>
      </c>
    </row>
    <row r="19" spans="2:13" x14ac:dyDescent="0.2">
      <c r="B19" s="4"/>
      <c r="C19" s="5"/>
      <c r="D19" s="6"/>
      <c r="E19" s="8"/>
      <c r="F19" s="8"/>
      <c r="G19" s="8">
        <f>Taulukko13[[#This Row],[lopussa]]-Taulukko13[[#This Row],[alussa]]</f>
        <v>0</v>
      </c>
      <c r="H19" s="9"/>
      <c r="I19" s="9"/>
      <c r="J19" s="10">
        <f>Taulukko13[[#This Row],[loppu]]-Taulukko13[[#This Row],[alku]]</f>
        <v>0</v>
      </c>
      <c r="K19" s="1">
        <f t="shared" ref="K19:K22" si="3">INT((I19-H19)*1440)</f>
        <v>0</v>
      </c>
      <c r="L19" s="11">
        <f t="shared" ref="L19:L22" si="4">IF(K19&gt;600,1,0)</f>
        <v>0</v>
      </c>
      <c r="M19" s="11">
        <f t="shared" ref="M19:M22" si="5">IF(K19&gt;360,IF(K19&lt;600.0001,1,0),0)</f>
        <v>0</v>
      </c>
    </row>
    <row r="20" spans="2:13" x14ac:dyDescent="0.2">
      <c r="B20" s="4"/>
      <c r="C20" s="5"/>
      <c r="D20" s="6"/>
      <c r="E20" s="8"/>
      <c r="F20" s="8"/>
      <c r="G20" s="8">
        <f>Taulukko13[[#This Row],[lopussa]]-Taulukko13[[#This Row],[alussa]]</f>
        <v>0</v>
      </c>
      <c r="H20" s="9"/>
      <c r="I20" s="9"/>
      <c r="J20" s="10">
        <f>Taulukko13[[#This Row],[loppu]]-Taulukko13[[#This Row],[alku]]</f>
        <v>0</v>
      </c>
      <c r="K20" s="1">
        <f t="shared" si="3"/>
        <v>0</v>
      </c>
      <c r="L20" s="11">
        <f t="shared" si="4"/>
        <v>0</v>
      </c>
      <c r="M20" s="11">
        <f t="shared" si="5"/>
        <v>0</v>
      </c>
    </row>
    <row r="21" spans="2:13" x14ac:dyDescent="0.2">
      <c r="B21" s="4"/>
      <c r="C21" s="5"/>
      <c r="D21" s="6"/>
      <c r="E21" s="8"/>
      <c r="F21" s="8"/>
      <c r="G21" s="8">
        <f>Taulukko13[[#This Row],[lopussa]]-Taulukko13[[#This Row],[alussa]]</f>
        <v>0</v>
      </c>
      <c r="H21" s="9"/>
      <c r="I21" s="9"/>
      <c r="J21" s="10">
        <f>Taulukko13[[#This Row],[loppu]]-Taulukko13[[#This Row],[alku]]</f>
        <v>0</v>
      </c>
      <c r="K21" s="1">
        <f t="shared" si="3"/>
        <v>0</v>
      </c>
      <c r="L21" s="11">
        <f t="shared" si="4"/>
        <v>0</v>
      </c>
      <c r="M21" s="11">
        <f t="shared" si="5"/>
        <v>0</v>
      </c>
    </row>
    <row r="22" spans="2:13" x14ac:dyDescent="0.2">
      <c r="B22" s="4"/>
      <c r="C22" s="5"/>
      <c r="D22" s="6"/>
      <c r="E22" s="8"/>
      <c r="F22" s="8"/>
      <c r="G22" s="8">
        <f>Taulukko13[[#This Row],[lopussa]]-Taulukko13[[#This Row],[alussa]]</f>
        <v>0</v>
      </c>
      <c r="H22" s="9"/>
      <c r="I22" s="9"/>
      <c r="J22" s="10">
        <f>Taulukko13[[#This Row],[loppu]]-Taulukko13[[#This Row],[alku]]</f>
        <v>0</v>
      </c>
      <c r="K22" s="1">
        <f t="shared" si="3"/>
        <v>0</v>
      </c>
      <c r="L22" s="11">
        <f t="shared" si="4"/>
        <v>0</v>
      </c>
      <c r="M22" s="11">
        <f t="shared" si="5"/>
        <v>0</v>
      </c>
    </row>
    <row r="23" spans="2:13" x14ac:dyDescent="0.2">
      <c r="B23" s="4"/>
      <c r="C23" s="5"/>
      <c r="D23" s="6"/>
      <c r="E23" s="8"/>
      <c r="F23" s="8"/>
      <c r="G23" s="8">
        <f>Taulukko13[[#This Row],[lopussa]]-Taulukko13[[#This Row],[alussa]]</f>
        <v>0</v>
      </c>
      <c r="H23" s="9"/>
      <c r="I23" s="9"/>
      <c r="J23" s="10">
        <f>Taulukko13[[#This Row],[loppu]]-Taulukko13[[#This Row],[alku]]</f>
        <v>0</v>
      </c>
      <c r="K23" s="1">
        <f t="shared" si="0"/>
        <v>0</v>
      </c>
      <c r="L23" s="11">
        <f t="shared" si="2"/>
        <v>0</v>
      </c>
      <c r="M23" s="11">
        <f t="shared" si="1"/>
        <v>0</v>
      </c>
    </row>
    <row r="24" spans="2:13" x14ac:dyDescent="0.2">
      <c r="B24" s="4"/>
      <c r="C24" s="5"/>
      <c r="D24" s="6"/>
      <c r="E24" s="8"/>
      <c r="F24" s="8"/>
      <c r="G24" s="8">
        <f>Taulukko13[[#This Row],[lopussa]]-Taulukko13[[#This Row],[alussa]]</f>
        <v>0</v>
      </c>
      <c r="H24" s="9"/>
      <c r="I24" s="9"/>
      <c r="J24" s="10">
        <f>Taulukko13[[#This Row],[loppu]]-Taulukko13[[#This Row],[alku]]</f>
        <v>0</v>
      </c>
      <c r="K24" s="1">
        <f t="shared" si="0"/>
        <v>0</v>
      </c>
      <c r="L24" s="11">
        <f t="shared" si="2"/>
        <v>0</v>
      </c>
      <c r="M24" s="11">
        <f t="shared" si="1"/>
        <v>0</v>
      </c>
    </row>
    <row r="25" spans="2:13" x14ac:dyDescent="0.2">
      <c r="B25" s="4"/>
      <c r="C25" s="5"/>
      <c r="D25" s="6"/>
      <c r="E25" s="8"/>
      <c r="F25" s="8"/>
      <c r="G25" s="8">
        <f>Taulukko13[[#This Row],[lopussa]]-Taulukko13[[#This Row],[alussa]]</f>
        <v>0</v>
      </c>
      <c r="H25" s="9"/>
      <c r="I25" s="9"/>
      <c r="J25" s="10">
        <f>Taulukko13[[#This Row],[loppu]]-Taulukko13[[#This Row],[alku]]</f>
        <v>0</v>
      </c>
      <c r="K25" s="1">
        <f t="shared" si="0"/>
        <v>0</v>
      </c>
      <c r="L25" s="11">
        <f t="shared" si="2"/>
        <v>0</v>
      </c>
      <c r="M25" s="11">
        <f t="shared" si="1"/>
        <v>0</v>
      </c>
    </row>
    <row r="26" spans="2:13" x14ac:dyDescent="0.2">
      <c r="B26" s="4"/>
      <c r="C26" s="5"/>
      <c r="D26" s="6"/>
      <c r="E26" s="8"/>
      <c r="F26" s="8"/>
      <c r="G26" s="8">
        <f>Taulukko13[[#This Row],[lopussa]]-Taulukko13[[#This Row],[alussa]]</f>
        <v>0</v>
      </c>
      <c r="H26" s="9"/>
      <c r="I26" s="9"/>
      <c r="J26" s="10">
        <f>Taulukko13[[#This Row],[loppu]]-Taulukko13[[#This Row],[alku]]</f>
        <v>0</v>
      </c>
      <c r="K26" s="1">
        <f t="shared" si="0"/>
        <v>0</v>
      </c>
      <c r="L26" s="11">
        <f t="shared" si="2"/>
        <v>0</v>
      </c>
      <c r="M26" s="11">
        <f t="shared" si="1"/>
        <v>0</v>
      </c>
    </row>
    <row r="27" spans="2:13" x14ac:dyDescent="0.2">
      <c r="B27" s="4"/>
      <c r="C27" s="5"/>
      <c r="D27" s="6"/>
      <c r="E27" s="8"/>
      <c r="F27" s="8"/>
      <c r="G27" s="8">
        <f>Taulukko13[[#This Row],[lopussa]]-Taulukko13[[#This Row],[alussa]]</f>
        <v>0</v>
      </c>
      <c r="H27" s="9"/>
      <c r="I27" s="9"/>
      <c r="J27" s="10">
        <f>Taulukko13[[#This Row],[loppu]]-Taulukko13[[#This Row],[alku]]</f>
        <v>0</v>
      </c>
      <c r="K27" s="1">
        <f t="shared" si="0"/>
        <v>0</v>
      </c>
      <c r="L27" s="11">
        <f t="shared" si="2"/>
        <v>0</v>
      </c>
      <c r="M27" s="11">
        <f t="shared" si="1"/>
        <v>0</v>
      </c>
    </row>
    <row r="28" spans="2:13" x14ac:dyDescent="0.2">
      <c r="B28" s="4"/>
      <c r="C28" s="5"/>
      <c r="D28" s="6"/>
      <c r="E28" s="8"/>
      <c r="F28" s="8"/>
      <c r="G28" s="8">
        <f>Taulukko13[[#This Row],[lopussa]]-Taulukko13[[#This Row],[alussa]]</f>
        <v>0</v>
      </c>
      <c r="H28" s="9"/>
      <c r="I28" s="9"/>
      <c r="J28" s="10">
        <f>Taulukko13[[#This Row],[loppu]]-Taulukko13[[#This Row],[alku]]</f>
        <v>0</v>
      </c>
      <c r="K28" s="1">
        <f t="shared" si="0"/>
        <v>0</v>
      </c>
      <c r="L28" s="11">
        <f t="shared" si="2"/>
        <v>0</v>
      </c>
      <c r="M28" s="11">
        <f t="shared" si="1"/>
        <v>0</v>
      </c>
    </row>
    <row r="29" spans="2:13" x14ac:dyDescent="0.2">
      <c r="B29" s="4"/>
      <c r="C29" s="5"/>
      <c r="D29" s="6"/>
      <c r="E29" s="8"/>
      <c r="F29" s="8"/>
      <c r="G29" s="8">
        <f>Taulukko13[[#This Row],[lopussa]]-Taulukko13[[#This Row],[alussa]]</f>
        <v>0</v>
      </c>
      <c r="H29" s="9"/>
      <c r="I29" s="9"/>
      <c r="J29" s="10">
        <f>Taulukko13[[#This Row],[loppu]]-Taulukko13[[#This Row],[alku]]</f>
        <v>0</v>
      </c>
      <c r="K29" s="1">
        <f t="shared" si="0"/>
        <v>0</v>
      </c>
      <c r="L29" s="11">
        <f t="shared" si="2"/>
        <v>0</v>
      </c>
      <c r="M29" s="11">
        <f t="shared" si="1"/>
        <v>0</v>
      </c>
    </row>
    <row r="30" spans="2:13" x14ac:dyDescent="0.2">
      <c r="E30" s="22" t="s">
        <v>22</v>
      </c>
      <c r="F30" s="23"/>
      <c r="G30" s="14">
        <f>E5-E4</f>
        <v>0</v>
      </c>
    </row>
    <row r="31" spans="2:13" x14ac:dyDescent="0.2">
      <c r="E31" s="22" t="s">
        <v>23</v>
      </c>
      <c r="F31" s="23"/>
      <c r="G31" s="14">
        <f>SUM(Taulukko13[Työajot])</f>
        <v>0</v>
      </c>
      <c r="I31" s="22" t="s">
        <v>27</v>
      </c>
      <c r="J31" s="23"/>
      <c r="L31" s="11">
        <f>SUM(Taulukko13[koko])</f>
        <v>0</v>
      </c>
      <c r="M31" s="11">
        <f>SUM(Taulukko13[puoli])</f>
        <v>0</v>
      </c>
    </row>
    <row r="32" spans="2:13" x14ac:dyDescent="0.2">
      <c r="E32" s="22" t="s">
        <v>24</v>
      </c>
      <c r="F32" s="23"/>
      <c r="G32" s="29" t="e">
        <f>G31/G30</f>
        <v>#DIV/0!</v>
      </c>
      <c r="I32" s="22" t="s">
        <v>28</v>
      </c>
      <c r="J32" s="23"/>
      <c r="L32" s="17">
        <v>44</v>
      </c>
      <c r="M32" s="17">
        <v>20</v>
      </c>
    </row>
    <row r="33" spans="5:13" x14ac:dyDescent="0.2">
      <c r="E33" s="22" t="s">
        <v>25</v>
      </c>
      <c r="F33" s="23"/>
      <c r="G33" s="15">
        <v>0.44</v>
      </c>
      <c r="I33" s="24" t="s">
        <v>27</v>
      </c>
      <c r="J33" s="25"/>
      <c r="M33" s="18">
        <f>(L32*L31)+(M31*M32)</f>
        <v>0</v>
      </c>
    </row>
    <row r="34" spans="5:13" x14ac:dyDescent="0.2">
      <c r="E34" s="22" t="s">
        <v>26</v>
      </c>
      <c r="F34" s="26"/>
      <c r="G34" s="16">
        <f>G31*G33</f>
        <v>0</v>
      </c>
    </row>
  </sheetData>
  <mergeCells count="15">
    <mergeCell ref="B2:J2"/>
    <mergeCell ref="D3:E3"/>
    <mergeCell ref="F3:H3"/>
    <mergeCell ref="F4:H4"/>
    <mergeCell ref="E7:F7"/>
    <mergeCell ref="H7:I7"/>
    <mergeCell ref="E33:F33"/>
    <mergeCell ref="I33:J33"/>
    <mergeCell ref="E34:F34"/>
    <mergeCell ref="L7:M7"/>
    <mergeCell ref="E30:F30"/>
    <mergeCell ref="E31:F31"/>
    <mergeCell ref="I31:J31"/>
    <mergeCell ref="E32:F32"/>
    <mergeCell ref="I32:J3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Ajopäiväkirja 2021</vt:lpstr>
      <vt:lpstr>Ajopäiväkirja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Ihalainen Miikka</cp:lastModifiedBy>
  <dcterms:created xsi:type="dcterms:W3CDTF">2020-12-31T10:16:29Z</dcterms:created>
  <dcterms:modified xsi:type="dcterms:W3CDTF">2021-01-08T10:01:16Z</dcterms:modified>
</cp:coreProperties>
</file>